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8"/>
  <workbookPr/>
  <mc:AlternateContent xmlns:mc="http://schemas.openxmlformats.org/markup-compatibility/2006">
    <mc:Choice Requires="x15">
      <x15ac:absPath xmlns:x15ac="http://schemas.microsoft.com/office/spreadsheetml/2010/11/ac" url="D:\O\AV\043\1 výzva\"/>
    </mc:Choice>
  </mc:AlternateContent>
  <xr:revisionPtr revIDLastSave="0" documentId="13_ncr:1_{E23F770C-9EF2-4107-88B9-79E04DB1F93B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AVT" sheetId="1" r:id="rId1"/>
  </sheets>
  <definedNames>
    <definedName name="_xlnm.Print_Area" localSheetId="0">AVT!$B$1:$S$12</definedName>
  </definedNames>
  <calcPr calcId="191029"/>
</workbook>
</file>

<file path=xl/calcChain.xml><?xml version="1.0" encoding="utf-8"?>
<calcChain xmlns="http://schemas.openxmlformats.org/spreadsheetml/2006/main">
  <c r="R9" i="1" l="1"/>
  <c r="S9" i="1"/>
  <c r="O9" i="1"/>
  <c r="R7" i="1" l="1"/>
  <c r="Q12" i="1" s="1"/>
  <c r="S7" i="1"/>
  <c r="O7" i="1"/>
  <c r="P12" i="1" s="1"/>
</calcChain>
</file>

<file path=xl/sharedStrings.xml><?xml version="1.0" encoding="utf-8"?>
<sst xmlns="http://schemas.openxmlformats.org/spreadsheetml/2006/main" count="44" uniqueCount="38">
  <si>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</si>
  <si>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</si>
  <si>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</si>
  <si>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</si>
  <si>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</si>
  <si>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</si>
  <si>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</si>
  <si>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</si>
  <si>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</si>
  <si>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</si>
  <si>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</si>
  <si>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</si>
  <si>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32232000-8 - Zařízení pro videokonference 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</si>
  <si>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</si>
  <si>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</si>
  <si>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</si>
  <si>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</si>
  <si>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</si>
  <si>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</si>
  <si>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t xml:space="preserve">Místo dodání </t>
  </si>
  <si>
    <r>
      <t xml:space="preserve">Termín dodání 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</si>
  <si>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</si>
  <si>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 xml:space="preserve">POZNÁMKA </t>
  </si>
  <si>
    <t>CPV - výběr
AUDIOVIZUÁLNÍ TECHNIKA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</si>
  <si>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 xml:space="preserve"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</t>
    </r>
    <r>
      <rPr>
        <b/>
        <sz val="11"/>
        <color theme="1"/>
        <rFont val="Calibri"/>
        <family val="2"/>
        <charset val="238"/>
        <scheme val="minor"/>
      </rPr>
      <t xml:space="preserve">
V případě, že se dodavatel při předání zboží na některá uvedená tel. čísla nedovolá, bude v takovém případě volat tel. 377 631 320, 377 631 325.</t>
    </r>
  </si>
  <si>
    <t>ks</t>
  </si>
  <si>
    <t>NE</t>
  </si>
  <si>
    <r>
      <t xml:space="preserve">Odkaz na  splnění požadavku
TCO Certified / Energy star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</si>
  <si>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</si>
  <si>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t>Společná faktura</t>
  </si>
  <si>
    <t>Příloha č. 2 Kupní smlouvy - technická specifikace
Audiovizuální technika (II.) 043 - 2021</t>
  </si>
  <si>
    <t>Videokonferenční systém</t>
  </si>
  <si>
    <t>Modul pro připojení vlastních zařízení k videokonferenčnímu systému</t>
  </si>
  <si>
    <t>Ing. Miroslav Flídr, Ph.D.,
Tel.: 37763 2559</t>
  </si>
  <si>
    <t>Technická 8, 
301 00 Plzeň,
 Fakulta aplikovaných věd - Katedra kybernetiky, 
místnost UN 508</t>
  </si>
  <si>
    <t>Pokud financováno z projektových prostředků, pak ŘEŠITEL uvede: NÁZEV A ČÍSLO DOTAČNÍHO PROJEKTU</t>
  </si>
  <si>
    <t>Modulární řešení pro videokonferenční místnost sestávající z otočné kamery s dálkovým ovládáním, dvou reproduktorů, 
tří všesměrových mikrofonů s hlavním a podružným rozbočovačem a propojovacího příslušenství. 
Minimální parametry kamery:
 * otáčení: +/- 90°
 * naklápění: + 50° / -90°
 * 15x zoom (5x optický)
 * zorné pole: diag. 90° / hor. 82°, vert. 52°
 * rozlišení: Ultra HD 4K / 30fps
 * kódování: H.264 UVC 1.5
funkce: autofocus, PTZ s možností ovládání na dálku a parkovací polohou v -90°, 3 předvoleby kamery, Kensington lock, indikátory LED, závit pro stativ
Minimální parametry mikrofonů:
 * dosah snímání 4,5mm, s rozšiřujícími mikrofony 8,5m
 * čtyři všesměrové mikrofony
 * frekvenční rozsah: 90 - 16000 Hz
funkce: potlačení šumu pozadí, tlačítko ztlumení s LED indikací, možnost propojení více mikrofonů za sebou
Minimální parametry reproduktorů:
 * připojení pomocí kabelu typu XLR pro přenost signálu i napájení
 * citlivost 95dB
funkce: tlumení přenosu vibrací do uchycení reproduktorů
Minimální parametry rozbočovačů:
 * hlavní rozbočovač pro připojení reproduktorů, mikrofonů, obrazových výstupů a ovládacího PC
   - 2x digitální výstup obrazu
   - 2x XLR výstup pro reproduktory
   - 1x USB Type C vstup pro připojení kamery
   - propojení k podružnému rozbočovači
   - USB vstup pro připojení ovládacího PC
   - samostatné napájení
 * podružný rozbočovač pro zapojení dalších zařízení (mikrofonů a případně ovládacího PC) v konferenční místnosti
   - 2x digitální výstup obrazu
   - propojení k hlavnímu rozbočovači
   - 1x vstup pro propojené mikrofony
   - USB vstup pro připojení ovládacího PC
   - samostatné napájení
Další součásti a specifikace:
 * držáky pro upevnění kamery a reproduktorů na stěnu
 * rozbočovač mikrofonů pro umístění pod stolem a připojení k podružnému rozbočovači systému
 * certifikace pro Skype for Business, Teams, Zoom, Meet, Cortana, Jabber
 * veškeré kabely potřebné pro zprovoznění kompletu</t>
  </si>
  <si>
    <t>Modul umožňující propojení vlastního zařízení (notebook, PC) jediným USB kabelem k videokonferenčnímu systému
 * připojení zařízení kablem USB 3.0 Type C nebo USB 3.0 type A (musí obsahovat obě možnosti připojení)
 * podpora výstupu na displeje s rozlišením až 4K/60fps pomocí protokolu DisplyLink
 * podpora kamer až do rozlišení 4K/30fps
 * napájení přes USB až 60W přes USB Type C PD
 * minimální výbava rozhraní: 
   - HDMI výstup obrazu
   - HDMI vstup obrazu z PC
   - USB vstup konferenční kamery
   - USB propojení na videokonferenční systém 
 * kompatibilita s rešeními pro videokonferenční místnosti, které využívají konferenční kamery, připojené přes USB, a displej připojený přes HDMI.
Další součásti a specifikace:
 * rozšiřující modul pro připojení pod deskou stolu se samostatným napájením a propojovacími kabely s hlavním modulem
 * kabel pro přípojení notebooku či PC s systému s rozhraním USB 3.0 Type C a USB 3.0 type A
 * veškeré základní potřebné propojovací kabely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</si>
</sst>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8" fillId="0" borderId="0"/>
  </cellStyleXfs>
  <cellXfs count="110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10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11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11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5" fillId="2" borderId="3" xfId="0" applyFont="1" applyFill="1" applyBorder="1" applyAlignment="1">
      <alignment horizontal="center" vertical="center" textRotation="90" wrapText="1"/>
    </xf>
    <xf numFmtId="0" fontId="15" fillId="5" borderId="4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5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5" fillId="0" borderId="0" xfId="0" applyFont="1" applyAlignment="1">
      <alignment vertical="center"/>
    </xf>
    <xf numFmtId="164" fontId="17" fillId="0" borderId="0" xfId="0" applyNumberFormat="1" applyFont="1" applyAlignment="1">
      <alignment horizontal="right" vertical="center" indent="1"/>
    </xf>
    <xf numFmtId="164" fontId="9" fillId="0" borderId="3" xfId="0" applyNumberFormat="1" applyFont="1" applyBorder="1" applyAlignment="1">
      <alignment horizontal="center" vertical="center"/>
    </xf>
    <xf numFmtId="0" fontId="20" fillId="5" borderId="4" xfId="0" applyFont="1" applyFill="1" applyBorder="1" applyAlignment="1">
      <alignment horizontal="center" vertical="center" wrapText="1"/>
    </xf>
    <xf numFmtId="0" fontId="21" fillId="0" borderId="0" xfId="0" applyFont="1" applyAlignment="1">
      <alignment vertical="top" wrapText="1"/>
    </xf>
    <xf numFmtId="0" fontId="8" fillId="0" borderId="0" xfId="0" applyFont="1" applyAlignment="1">
      <alignment vertical="top" wrapText="1"/>
    </xf>
    <xf numFmtId="0" fontId="13" fillId="0" borderId="0" xfId="0" applyFont="1" applyAlignment="1">
      <alignment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15" fillId="4" borderId="7" xfId="0" applyFont="1" applyFill="1" applyBorder="1" applyAlignment="1">
      <alignment horizontal="center" vertical="center" wrapText="1"/>
    </xf>
    <xf numFmtId="0" fontId="11" fillId="4" borderId="8" xfId="0" applyFont="1" applyFill="1" applyBorder="1" applyAlignment="1">
      <alignment horizontal="center" vertical="center" wrapText="1"/>
    </xf>
    <xf numFmtId="0" fontId="15" fillId="4" borderId="4" xfId="0" applyFont="1" applyFill="1" applyBorder="1" applyAlignment="1" applyProtection="1">
      <alignment horizontal="center" vertical="center" wrapText="1"/>
    </xf>
    <xf numFmtId="3" fontId="0" fillId="2" borderId="12" xfId="0" applyNumberForma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16" fillId="4" borderId="13" xfId="0" applyFont="1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15" fillId="0" borderId="0" xfId="0" applyFont="1" applyAlignment="1">
      <alignment horizontal="left" vertical="center" wrapText="1"/>
    </xf>
    <xf numFmtId="0" fontId="0" fillId="0" borderId="0" xfId="0" applyAlignment="1">
      <alignment horizontal="justify" vertical="center" wrapText="1"/>
    </xf>
    <xf numFmtId="0" fontId="11" fillId="5" borderId="4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left" vertical="center" wrapText="1"/>
    </xf>
    <xf numFmtId="0" fontId="0" fillId="3" borderId="9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center" vertical="center" wrapText="1"/>
    </xf>
    <xf numFmtId="3" fontId="0" fillId="3" borderId="9" xfId="0" applyNumberFormat="1" applyFill="1" applyBorder="1" applyAlignment="1">
      <alignment horizontal="center" vertical="center" wrapText="1"/>
    </xf>
    <xf numFmtId="3" fontId="0" fillId="3" borderId="11" xfId="0" applyNumberForma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left" vertical="center" wrapText="1"/>
    </xf>
    <xf numFmtId="0" fontId="2" fillId="3" borderId="11" xfId="0" applyFont="1" applyFill="1" applyBorder="1" applyAlignment="1">
      <alignment horizontal="left" vertical="center" wrapText="1"/>
    </xf>
    <xf numFmtId="0" fontId="16" fillId="4" borderId="9" xfId="0" applyFont="1" applyFill="1" applyBorder="1" applyAlignment="1">
      <alignment horizontal="center" vertical="center" wrapText="1"/>
    </xf>
    <xf numFmtId="0" fontId="16" fillId="4" borderId="11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164" fontId="0" fillId="0" borderId="9" xfId="0" applyNumberFormat="1" applyBorder="1" applyAlignment="1">
      <alignment horizontal="right" vertical="center" indent="1"/>
    </xf>
    <xf numFmtId="164" fontId="0" fillId="0" borderId="11" xfId="0" applyNumberFormat="1" applyBorder="1" applyAlignment="1">
      <alignment horizontal="right" vertical="center" indent="1"/>
    </xf>
    <xf numFmtId="164" fontId="0" fillId="3" borderId="9" xfId="0" applyNumberFormat="1" applyFill="1" applyBorder="1" applyAlignment="1">
      <alignment horizontal="right" vertical="center" indent="1"/>
    </xf>
    <xf numFmtId="164" fontId="0" fillId="3" borderId="11" xfId="0" applyNumberFormat="1" applyFill="1" applyBorder="1" applyAlignment="1">
      <alignment horizontal="right" vertical="center" indent="1"/>
    </xf>
    <xf numFmtId="165" fontId="0" fillId="0" borderId="9" xfId="0" applyNumberFormat="1" applyBorder="1" applyAlignment="1">
      <alignment vertical="center"/>
    </xf>
    <xf numFmtId="165" fontId="0" fillId="0" borderId="11" xfId="0" applyNumberFormat="1" applyBorder="1" applyAlignment="1">
      <alignment vertical="center"/>
    </xf>
    <xf numFmtId="0" fontId="0" fillId="0" borderId="9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23" fillId="0" borderId="0" xfId="0" applyFont="1" applyAlignment="1">
      <alignment horizontal="left" vertical="center" wrapText="1"/>
    </xf>
    <xf numFmtId="0" fontId="15" fillId="0" borderId="0" xfId="0" applyFont="1" applyAlignment="1">
      <alignment horizontal="left" vertical="center" wrapText="1"/>
    </xf>
    <xf numFmtId="164" fontId="9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22" fillId="2" borderId="0" xfId="0" applyFont="1" applyFill="1" applyAlignment="1">
      <alignment horizontal="left" vertical="center" wrapText="1"/>
    </xf>
    <xf numFmtId="0" fontId="22" fillId="2" borderId="0" xfId="0" applyFont="1" applyFill="1" applyAlignment="1">
      <alignment horizontal="left" vertical="center"/>
    </xf>
    <xf numFmtId="0" fontId="11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11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19" fillId="3" borderId="9" xfId="0" applyFont="1" applyFill="1" applyBorder="1" applyAlignment="1">
      <alignment horizontal="center" vertical="center" wrapText="1"/>
    </xf>
    <xf numFmtId="0" fontId="19" fillId="3" borderId="10" xfId="0" applyFont="1" applyFill="1" applyBorder="1" applyAlignment="1">
      <alignment horizontal="center" vertical="center" wrapText="1"/>
    </xf>
    <xf numFmtId="0" fontId="19" fillId="3" borderId="7" xfId="0" applyFont="1" applyFill="1" applyBorder="1" applyAlignment="1">
      <alignment horizontal="center" vertical="center" wrapText="1"/>
    </xf>
    <xf numFmtId="0" fontId="7" fillId="3" borderId="9" xfId="0" applyFont="1" applyFill="1" applyBorder="1" applyAlignment="1">
      <alignment horizontal="center" vertical="center" wrapText="1"/>
    </xf>
    <xf numFmtId="0" fontId="7" fillId="3" borderId="10" xfId="0" applyFont="1" applyFill="1" applyBorder="1" applyAlignment="1">
      <alignment horizontal="center" vertical="center" wrapText="1"/>
    </xf>
    <xf numFmtId="0" fontId="7" fillId="3" borderId="7" xfId="0" applyFont="1" applyFill="1" applyBorder="1" applyAlignment="1">
      <alignment horizontal="center" vertical="center" wrapText="1"/>
    </xf>
    <xf numFmtId="0" fontId="6" fillId="3" borderId="9" xfId="0" applyFon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3" fontId="0" fillId="2" borderId="14" xfId="0" applyNumberFormat="1" applyFill="1" applyBorder="1" applyAlignment="1">
      <alignment horizontal="center" vertical="center" wrapText="1"/>
    </xf>
    <xf numFmtId="3" fontId="0" fillId="2" borderId="15" xfId="0" applyNumberFormat="1" applyFill="1" applyBorder="1" applyAlignment="1">
      <alignment horizontal="center" vertical="center" wrapText="1"/>
    </xf>
    <xf numFmtId="164" fontId="16" fillId="4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1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0" fontId="16" fillId="4" borderId="9" xfId="0" applyFont="1" applyFill="1" applyBorder="1" applyAlignment="1" applyProtection="1">
      <alignment horizontal="center" vertical="center" wrapText="1"/>
      <protection locked="0"/>
    </xf>
    <xf numFmtId="0" fontId="16" fillId="4" borderId="11" xfId="0" applyFont="1" applyFill="1" applyBorder="1" applyAlignment="1" applyProtection="1">
      <alignment horizontal="center" vertical="center" wrapText="1"/>
      <protection locked="0"/>
    </xf>
    <xf numFmtId="0" fontId="16" fillId="4" borderId="13" xfId="0" applyFont="1" applyFill="1" applyBorder="1" applyAlignment="1" applyProtection="1">
      <alignment horizontal="center" vertical="center" wrapText="1"/>
      <protection locked="0"/>
    </xf>
  </cellXfs>
  <cellStyles count="2">
    <cellStyle name="Normální" xfId="0" builtinId="0"/>
    <cellStyle name="normální 3" xfId="1" xr:uid="{00000000-0005-0000-0000-000001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59"/>
  <sheetViews>
    <sheetView tabSelected="1" topLeftCell="F8" zoomScale="59" zoomScaleNormal="59" workbookViewId="0">
      <selection activeCell="G9" sqref="G9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40.28515625" style="1" customWidth="1"/>
    <col min="4" max="4" width="10.7109375" style="2" customWidth="1"/>
    <col min="5" max="5" width="10.28515625" style="3" customWidth="1"/>
    <col min="6" max="6" width="152.42578125" style="1" customWidth="1"/>
    <col min="7" max="7" width="27.85546875" style="1" customWidth="1"/>
    <col min="8" max="8" width="22.5703125" style="1" customWidth="1"/>
    <col min="9" max="9" width="21.42578125" style="1" customWidth="1"/>
    <col min="10" max="10" width="16.5703125" style="1" customWidth="1"/>
    <col min="11" max="11" width="28.7109375" style="5" hidden="1" customWidth="1"/>
    <col min="12" max="12" width="26.5703125" style="5" customWidth="1"/>
    <col min="13" max="13" width="45" style="1" customWidth="1"/>
    <col min="14" max="14" width="28" style="1" customWidth="1"/>
    <col min="15" max="15" width="15.5703125" style="1" hidden="1" customWidth="1"/>
    <col min="16" max="16" width="21.5703125" style="5" customWidth="1"/>
    <col min="17" max="17" width="23.28515625" style="5" customWidth="1"/>
    <col min="18" max="18" width="20.7109375" style="5" bestFit="1" customWidth="1"/>
    <col min="19" max="19" width="19.7109375" style="5" bestFit="1" customWidth="1"/>
    <col min="20" max="20" width="11.7109375" style="5" hidden="1" customWidth="1"/>
    <col min="21" max="21" width="40.5703125" style="4" customWidth="1"/>
    <col min="22" max="16384" width="9.140625" style="5"/>
  </cols>
  <sheetData>
    <row r="1" spans="1:21" ht="42.6" customHeight="1" x14ac:dyDescent="0.25">
      <c r="B1" s="83" t="s">
        <v>30</v>
      </c>
      <c r="C1" s="84"/>
      <c r="D1" s="84"/>
    </row>
    <row r="2" spans="1:21" ht="18" customHeight="1" x14ac:dyDescent="0.25">
      <c r="C2" s="5"/>
      <c r="D2" s="12"/>
      <c r="E2" s="6"/>
      <c r="F2" s="7"/>
      <c r="G2" s="7"/>
      <c r="H2" s="7"/>
      <c r="I2" s="5"/>
      <c r="J2" s="8"/>
      <c r="M2" s="36"/>
      <c r="N2" s="7"/>
      <c r="O2" s="7"/>
      <c r="P2" s="7"/>
      <c r="Q2" s="7"/>
      <c r="S2" s="9"/>
      <c r="T2" s="10"/>
      <c r="U2" s="11"/>
    </row>
    <row r="3" spans="1:21" ht="18" customHeight="1" x14ac:dyDescent="0.25">
      <c r="B3" s="15"/>
      <c r="C3" s="13" t="s">
        <v>0</v>
      </c>
      <c r="D3" s="14"/>
      <c r="E3" s="14"/>
      <c r="F3" s="14"/>
      <c r="G3" s="37"/>
      <c r="H3" s="37"/>
      <c r="I3" s="37"/>
      <c r="J3" s="37"/>
      <c r="K3" s="37"/>
      <c r="L3" s="9"/>
      <c r="M3" s="35"/>
      <c r="N3" s="35"/>
      <c r="O3" s="35"/>
      <c r="P3" s="35"/>
      <c r="Q3" s="35"/>
      <c r="S3" s="9"/>
    </row>
    <row r="4" spans="1:21" ht="18" customHeight="1" thickBot="1" x14ac:dyDescent="0.3">
      <c r="B4" s="16"/>
      <c r="C4" s="17" t="s">
        <v>1</v>
      </c>
      <c r="D4" s="14"/>
      <c r="E4" s="14"/>
      <c r="F4" s="14"/>
      <c r="G4" s="14"/>
      <c r="H4" s="14"/>
      <c r="I4" s="9"/>
      <c r="J4" s="9"/>
      <c r="K4" s="9"/>
      <c r="L4" s="9"/>
      <c r="M4" s="7"/>
      <c r="N4" s="7"/>
      <c r="O4" s="7"/>
      <c r="P4" s="9"/>
      <c r="Q4" s="9"/>
      <c r="S4" s="9"/>
    </row>
    <row r="5" spans="1:21" ht="34.5" customHeight="1" thickBot="1" x14ac:dyDescent="0.3">
      <c r="B5" s="18"/>
      <c r="C5" s="19"/>
      <c r="D5" s="20"/>
      <c r="E5" s="20"/>
      <c r="F5" s="7"/>
      <c r="G5" s="41" t="s">
        <v>2</v>
      </c>
      <c r="H5" s="41" t="s">
        <v>2</v>
      </c>
      <c r="I5" s="7"/>
      <c r="J5" s="7"/>
      <c r="M5" s="7"/>
      <c r="N5" s="22"/>
      <c r="O5" s="22"/>
      <c r="Q5" s="21" t="s">
        <v>2</v>
      </c>
      <c r="U5" s="8"/>
    </row>
    <row r="6" spans="1:21" ht="67.150000000000006" customHeight="1" thickTop="1" thickBot="1" x14ac:dyDescent="0.3">
      <c r="B6" s="23" t="s">
        <v>3</v>
      </c>
      <c r="C6" s="24" t="s">
        <v>13</v>
      </c>
      <c r="D6" s="24" t="s">
        <v>4</v>
      </c>
      <c r="E6" s="24" t="s">
        <v>14</v>
      </c>
      <c r="F6" s="24" t="s">
        <v>15</v>
      </c>
      <c r="G6" s="40" t="s">
        <v>5</v>
      </c>
      <c r="H6" s="42" t="s">
        <v>27</v>
      </c>
      <c r="I6" s="34" t="s">
        <v>16</v>
      </c>
      <c r="J6" s="34" t="s">
        <v>17</v>
      </c>
      <c r="K6" s="24" t="s">
        <v>35</v>
      </c>
      <c r="L6" s="38" t="s">
        <v>18</v>
      </c>
      <c r="M6" s="34" t="s">
        <v>19</v>
      </c>
      <c r="N6" s="34" t="s">
        <v>20</v>
      </c>
      <c r="O6" s="34" t="s">
        <v>21</v>
      </c>
      <c r="P6" s="24" t="s">
        <v>6</v>
      </c>
      <c r="Q6" s="25" t="s">
        <v>7</v>
      </c>
      <c r="R6" s="53" t="s">
        <v>8</v>
      </c>
      <c r="S6" s="53" t="s">
        <v>9</v>
      </c>
      <c r="T6" s="34" t="s">
        <v>22</v>
      </c>
      <c r="U6" s="34" t="s">
        <v>23</v>
      </c>
    </row>
    <row r="7" spans="1:21" ht="409.5" customHeight="1" thickTop="1" x14ac:dyDescent="0.25">
      <c r="A7" s="26"/>
      <c r="B7" s="102">
        <v>1</v>
      </c>
      <c r="C7" s="60" t="s">
        <v>31</v>
      </c>
      <c r="D7" s="62">
        <v>1</v>
      </c>
      <c r="E7" s="56" t="s">
        <v>25</v>
      </c>
      <c r="F7" s="64" t="s">
        <v>36</v>
      </c>
      <c r="G7" s="107"/>
      <c r="H7" s="66" t="s">
        <v>26</v>
      </c>
      <c r="I7" s="90" t="s">
        <v>29</v>
      </c>
      <c r="J7" s="96" t="s">
        <v>26</v>
      </c>
      <c r="K7" s="99"/>
      <c r="L7" s="68" t="s">
        <v>33</v>
      </c>
      <c r="M7" s="68" t="s">
        <v>34</v>
      </c>
      <c r="N7" s="93">
        <v>21</v>
      </c>
      <c r="O7" s="70">
        <f>D7*P7</f>
        <v>65000</v>
      </c>
      <c r="P7" s="72">
        <v>65000</v>
      </c>
      <c r="Q7" s="104"/>
      <c r="R7" s="74">
        <f>D7*Q7</f>
        <v>0</v>
      </c>
      <c r="S7" s="76" t="str">
        <f t="shared" ref="S7" si="0">IF(ISNUMBER(Q7), IF(Q7&gt;P7,"NEVYHOVUJE","VYHOVUJE")," ")</f>
        <v xml:space="preserve"> </v>
      </c>
      <c r="T7" s="56"/>
      <c r="U7" s="56" t="s">
        <v>12</v>
      </c>
    </row>
    <row r="8" spans="1:21" ht="321" customHeight="1" x14ac:dyDescent="0.25">
      <c r="A8" s="26"/>
      <c r="B8" s="103"/>
      <c r="C8" s="61"/>
      <c r="D8" s="63"/>
      <c r="E8" s="57"/>
      <c r="F8" s="65"/>
      <c r="G8" s="108"/>
      <c r="H8" s="67"/>
      <c r="I8" s="91"/>
      <c r="J8" s="97"/>
      <c r="K8" s="100"/>
      <c r="L8" s="69"/>
      <c r="M8" s="69"/>
      <c r="N8" s="94"/>
      <c r="O8" s="71"/>
      <c r="P8" s="73"/>
      <c r="Q8" s="105"/>
      <c r="R8" s="75"/>
      <c r="S8" s="77"/>
      <c r="T8" s="58"/>
      <c r="U8" s="57"/>
    </row>
    <row r="9" spans="1:21" ht="288.75" customHeight="1" thickBot="1" x14ac:dyDescent="0.3">
      <c r="A9" s="26"/>
      <c r="B9" s="43">
        <v>2</v>
      </c>
      <c r="C9" s="54" t="s">
        <v>32</v>
      </c>
      <c r="D9" s="44">
        <v>1</v>
      </c>
      <c r="E9" s="45" t="s">
        <v>25</v>
      </c>
      <c r="F9" s="55" t="s">
        <v>37</v>
      </c>
      <c r="G9" s="109"/>
      <c r="H9" s="46" t="s">
        <v>26</v>
      </c>
      <c r="I9" s="92"/>
      <c r="J9" s="98"/>
      <c r="K9" s="101"/>
      <c r="L9" s="92"/>
      <c r="M9" s="92"/>
      <c r="N9" s="95"/>
      <c r="O9" s="47">
        <f>D9*P9</f>
        <v>18000</v>
      </c>
      <c r="P9" s="48">
        <v>18000</v>
      </c>
      <c r="Q9" s="106"/>
      <c r="R9" s="49">
        <f>D9*Q9</f>
        <v>0</v>
      </c>
      <c r="S9" s="50" t="str">
        <f t="shared" ref="S9" si="1">IF(ISNUMBER(Q9), IF(Q9&gt;P9,"NEVYHOVUJE","VYHOVUJE")," ")</f>
        <v xml:space="preserve"> </v>
      </c>
      <c r="T9" s="59"/>
      <c r="U9" s="45" t="s">
        <v>12</v>
      </c>
    </row>
    <row r="10" spans="1:21" ht="13.5" customHeight="1" thickTop="1" thickBot="1" x14ac:dyDescent="0.3">
      <c r="C10" s="5"/>
      <c r="D10" s="5"/>
      <c r="E10" s="5"/>
      <c r="F10" s="5"/>
      <c r="G10" s="5"/>
      <c r="H10" s="5"/>
      <c r="I10" s="5"/>
      <c r="J10" s="5"/>
      <c r="M10" s="5"/>
      <c r="N10" s="5"/>
      <c r="O10" s="5"/>
      <c r="R10" s="39"/>
    </row>
    <row r="11" spans="1:21" ht="60" customHeight="1" thickTop="1" thickBot="1" x14ac:dyDescent="0.3">
      <c r="B11" s="85" t="s">
        <v>24</v>
      </c>
      <c r="C11" s="86"/>
      <c r="D11" s="86"/>
      <c r="E11" s="86"/>
      <c r="F11" s="86"/>
      <c r="G11" s="86"/>
      <c r="H11" s="52"/>
      <c r="I11" s="27"/>
      <c r="J11" s="27"/>
      <c r="K11" s="27"/>
      <c r="L11" s="8"/>
      <c r="M11" s="8"/>
      <c r="N11" s="28"/>
      <c r="O11" s="28"/>
      <c r="P11" s="29" t="s">
        <v>10</v>
      </c>
      <c r="Q11" s="87" t="s">
        <v>11</v>
      </c>
      <c r="R11" s="88"/>
      <c r="S11" s="89"/>
      <c r="T11" s="22"/>
      <c r="U11" s="30"/>
    </row>
    <row r="12" spans="1:21" ht="46.5" customHeight="1" thickTop="1" thickBot="1" x14ac:dyDescent="0.3">
      <c r="B12" s="78" t="s">
        <v>28</v>
      </c>
      <c r="C12" s="79"/>
      <c r="D12" s="79"/>
      <c r="E12" s="79"/>
      <c r="F12" s="79"/>
      <c r="G12" s="79"/>
      <c r="H12" s="51"/>
      <c r="I12" s="31"/>
      <c r="L12" s="12"/>
      <c r="M12" s="12"/>
      <c r="N12" s="32"/>
      <c r="O12" s="32"/>
      <c r="P12" s="33">
        <f>SUM(O7:O9)</f>
        <v>83000</v>
      </c>
      <c r="Q12" s="80">
        <f>SUM(R7:R9)</f>
        <v>0</v>
      </c>
      <c r="R12" s="81"/>
      <c r="S12" s="82"/>
    </row>
    <row r="13" spans="1:21" ht="14.25" customHeight="1" thickTop="1" x14ac:dyDescent="0.25"/>
    <row r="14" spans="1:21" ht="14.25" customHeight="1" x14ac:dyDescent="0.25"/>
    <row r="15" spans="1:21" ht="14.25" customHeight="1" x14ac:dyDescent="0.25"/>
    <row r="16" spans="1:21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</sheetData>
  <sheetProtection algorithmName="SHA-512" hashValue="/YjU45+dzl0vi8L7ClJZDWG/519rvJUB1ZiVyWWZs5uvKMaYQKgfzqdZqX/nib/WuTOrvSBjs7oJdH1IZmo5qA==" saltValue="sqszwYMHZsEybBUn75nKIQ==" spinCount="100000" sheet="1" objects="1" scenarios="1"/>
  <mergeCells count="25">
    <mergeCell ref="B12:G12"/>
    <mergeCell ref="Q12:S12"/>
    <mergeCell ref="B1:D1"/>
    <mergeCell ref="B11:G11"/>
    <mergeCell ref="Q11:S11"/>
    <mergeCell ref="I7:I9"/>
    <mergeCell ref="L7:L9"/>
    <mergeCell ref="M7:M9"/>
    <mergeCell ref="N7:N9"/>
    <mergeCell ref="J7:J9"/>
    <mergeCell ref="K7:K9"/>
    <mergeCell ref="B7:B8"/>
    <mergeCell ref="H7:H8"/>
    <mergeCell ref="O7:O8"/>
    <mergeCell ref="P7:P8"/>
    <mergeCell ref="Q7:Q8"/>
    <mergeCell ref="C7:C8"/>
    <mergeCell ref="D7:D8"/>
    <mergeCell ref="E7:E8"/>
    <mergeCell ref="F7:F8"/>
    <mergeCell ref="G7:G8"/>
    <mergeCell ref="U7:U8"/>
    <mergeCell ref="T7:T9"/>
    <mergeCell ref="R7:R8"/>
    <mergeCell ref="S7:S8"/>
  </mergeCells>
  <conditionalFormatting sqref="D7 D9">
    <cfRule type="containsBlanks" dxfId="7" priority="51">
      <formula>LEN(TRIM(D7))=0</formula>
    </cfRule>
  </conditionalFormatting>
  <conditionalFormatting sqref="S7 S9">
    <cfRule type="cellIs" dxfId="6" priority="43" operator="equal">
      <formula>"VYHOVUJE"</formula>
    </cfRule>
  </conditionalFormatting>
  <conditionalFormatting sqref="S7 S9">
    <cfRule type="cellIs" dxfId="5" priority="42" operator="equal">
      <formula>"NEVYHOVUJE"</formula>
    </cfRule>
  </conditionalFormatting>
  <conditionalFormatting sqref="G7 Q7 G9 Q9">
    <cfRule type="containsBlanks" dxfId="4" priority="23">
      <formula>LEN(TRIM(G7))=0</formula>
    </cfRule>
  </conditionalFormatting>
  <conditionalFormatting sqref="G7 G9">
    <cfRule type="containsBlanks" dxfId="3" priority="22">
      <formula>LEN(TRIM(G7))=0</formula>
    </cfRule>
  </conditionalFormatting>
  <conditionalFormatting sqref="G7 Q7 G9 Q9">
    <cfRule type="notContainsBlanks" dxfId="2" priority="21">
      <formula>LEN(TRIM(G7))&gt;0</formula>
    </cfRule>
  </conditionalFormatting>
  <conditionalFormatting sqref="G7 Q7 G9 Q9">
    <cfRule type="notContainsBlanks" dxfId="1" priority="20">
      <formula>LEN(TRIM(G7))&gt;0</formula>
    </cfRule>
  </conditionalFormatting>
  <conditionalFormatting sqref="G7 G9">
    <cfRule type="notContainsBlanks" dxfId="0" priority="19">
      <formula>LEN(TRIM(G7))&gt;0</formula>
    </cfRule>
  </conditionalFormatting>
  <dataValidations count="2">
    <dataValidation type="list" allowBlank="1" showInputMessage="1" showErrorMessage="1" sqref="J7:J8" xr:uid="{CBD82B4A-4556-4BD8-97B1-6493B60EABDA}">
      <formula1>"ANO,NE"</formula1>
    </dataValidation>
    <dataValidation type="list" showInputMessage="1" showErrorMessage="1" sqref="E7 E9" xr:uid="{00000000-0002-0000-0000-000001000000}">
      <formula1>"ks,bal,sada,"</formula1>
    </dataValidation>
  </dataValidations>
  <pageMargins left="7.874015748031496E-2" right="0.11811023622047245" top="0.35433070866141736" bottom="0.35433070866141736" header="0.31496062992125984" footer="0.31496062992125984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 U9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2021-04-14T06:29:12Z</cp:lastPrinted>
  <dcterms:created xsi:type="dcterms:W3CDTF">2014-03-05T12:43:32Z</dcterms:created>
  <dcterms:modified xsi:type="dcterms:W3CDTF">2021-09-29T10:35:28Z</dcterms:modified>
</cp:coreProperties>
</file>